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договоров'!$C$2:$F$6</definedName>
  </definedNames>
  <calcPr calcId="162913"/>
</workbook>
</file>

<file path=xl/calcChain.xml><?xml version="1.0" encoding="utf-8"?>
<calcChain xmlns="http://schemas.openxmlformats.org/spreadsheetml/2006/main">
  <c r="E45" i="1" l="1"/>
  <c r="D45" i="1"/>
  <c r="D18" i="1" l="1"/>
  <c r="F31" i="1" l="1"/>
  <c r="F27" i="1" l="1"/>
  <c r="E27" i="1"/>
  <c r="D27" i="1"/>
  <c r="F43" i="1" l="1"/>
  <c r="E43" i="1"/>
  <c r="D43" i="1"/>
  <c r="T3" i="3" l="1"/>
  <c r="U3" i="3"/>
  <c r="U5" i="3" l="1"/>
  <c r="U6" i="3" l="1"/>
  <c r="E22" i="1" l="1"/>
  <c r="F39" i="1"/>
  <c r="E39" i="1"/>
  <c r="D39" i="1"/>
  <c r="T4" i="3" l="1"/>
  <c r="T5" i="3"/>
  <c r="T2" i="3"/>
  <c r="F18" i="1"/>
  <c r="E31" i="1"/>
  <c r="D31" i="1"/>
  <c r="F35" i="1"/>
  <c r="E35" i="1"/>
  <c r="D35" i="1"/>
  <c r="F22" i="1"/>
  <c r="E18" i="1" l="1"/>
  <c r="D22" i="1" l="1"/>
</calcChain>
</file>

<file path=xl/sharedStrings.xml><?xml version="1.0" encoding="utf-8"?>
<sst xmlns="http://schemas.openxmlformats.org/spreadsheetml/2006/main" count="125" uniqueCount="65">
  <si>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</si>
  <si>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</si>
  <si>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</si>
  <si>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</si>
  <si>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</si>
  <si>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</si>
  <si>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</si>
  <si>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</si>
  <si>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</si>
  <si>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</si>
  <si>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</si>
  <si>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</si>
  <si>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</si>
  <si>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</si>
  <si>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</si>
  <si>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</si>
  <si>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</si>
  <si>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</si>
  <si>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</si>
  <si>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</si>
  <si>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</si>
  <si>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</si>
  <si>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</si>
  <si>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</si>
  <si>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</si>
  <si>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</si>
  <si>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</si>
  <si>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</si>
  <si>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</si>
  <si>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</si>
  <si>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</si>
  <si>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</si>
  <si>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</si>
  <si>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</si>
  <si>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</si>
  <si>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</si>
  <si>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</si>
  <si>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</si>
  <si>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>Сера техническая газовая гранулированная</t>
  </si>
  <si>
    <t>Широкая фракция легких углеводородов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</si>
  <si>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</si>
  <si>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Рыба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</si>
  <si>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</si>
  <si>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</si>
  <si>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</si>
  <si>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</si>
  <si>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</si>
  <si>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Линейный алкилбензол ЛАБ, Марка А</t>
  </si>
  <si>
    <t>Полиалкилбензол, марка ПАБ-С</t>
  </si>
  <si>
    <t>Ортоксилол нефтяной  высший сорт</t>
  </si>
  <si>
    <t>Газ углеводородный сжиженный топливный для коммунально-бытового потребления СПБТ</t>
  </si>
  <si>
    <t>Количество договоров, заключенных в торгах Драгоценные металлы, шт.</t>
  </si>
  <si>
    <t>Объем договоров, заключенных на торгах Драгоценные металлы, руб.</t>
  </si>
  <si>
    <t>Парафин нефтяной жидкий</t>
  </si>
  <si>
    <t>-</t>
  </si>
  <si>
    <t xml:space="preserve"> Отдел "Черные и Цветные металлы" </t>
  </si>
  <si>
    <t>Толуол</t>
  </si>
  <si>
    <t>Пропан-бутан технический</t>
  </si>
  <si>
    <t>Судовое топливо</t>
  </si>
  <si>
    <t>Аммиак</t>
  </si>
  <si>
    <t>Нормальный бутан</t>
  </si>
  <si>
    <t>Мазут топочный</t>
  </si>
  <si>
    <t>Топливо дизельное</t>
  </si>
  <si>
    <t>Пиловочник</t>
  </si>
  <si>
    <t>Балансы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</si>
</sst>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4" fontId="0" fillId="2" borderId="1" xfId="0" applyNumberFormat="1" applyFill="1" applyBorder="1" applyAlignment="1">
      <alignment horizontal="center" wrapText="1"/>
    </xf>
    <xf numFmtId="0" fontId="20" fillId="0" borderId="0" xfId="0" applyFont="1"/>
    <xf numFmtId="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0" fillId="0" borderId="1" xfId="0" applyNumberFormat="1" applyBorder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4" borderId="2" xfId="0" applyFill="1" applyBorder="1" applyAlignment="1"/>
    <xf numFmtId="0" fontId="0" fillId="34" borderId="5" xfId="0" applyFill="1" applyBorder="1" applyAlignment="1"/>
    <xf numFmtId="0" fontId="0" fillId="0" borderId="5" xfId="0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4" workbookViewId="0">
      <selection activeCell="I41" sqref="I41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9.140625" style="13" customWidth="1"/>
    <col min="4" max="4" width="24.42578125" style="7" customWidth="1"/>
    <col min="5" max="6" width="20.5703125" style="23" customWidth="1"/>
    <col min="7" max="7" width="20.5703125" style="7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2" t="s">
        <v>40</v>
      </c>
      <c r="C1" s="43"/>
      <c r="D1" s="43"/>
      <c r="E1" s="43"/>
      <c r="F1" s="43"/>
      <c r="G1" s="44"/>
    </row>
    <row r="2" spans="2:11" ht="53.25" customHeight="1" x14ac:dyDescent="0.25">
      <c r="B2" s="15" t="s">
        <v>21</v>
      </c>
      <c r="C2" s="1" t="s">
        <v>0</v>
      </c>
      <c r="D2" s="1" t="s">
        <v>31</v>
      </c>
      <c r="E2" s="20" t="s">
        <v>32</v>
      </c>
      <c r="F2" s="20" t="s">
        <v>22</v>
      </c>
      <c r="G2" s="1" t="s">
        <v>33</v>
      </c>
    </row>
    <row r="3" spans="2:11" s="5" customFormat="1" ht="34.5" customHeight="1" x14ac:dyDescent="0.25">
      <c r="B3" s="17">
        <v>1</v>
      </c>
      <c r="C3" s="11" t="s">
        <v>47</v>
      </c>
      <c r="D3" s="6">
        <v>1</v>
      </c>
      <c r="E3" s="21">
        <v>5987520</v>
      </c>
      <c r="F3" s="21">
        <v>63</v>
      </c>
      <c r="G3" s="14" t="s">
        <v>30</v>
      </c>
      <c r="I3" s="28"/>
      <c r="J3" s="29"/>
      <c r="K3" s="29"/>
    </row>
    <row r="4" spans="2:11" s="5" customFormat="1" ht="34.5" customHeight="1" x14ac:dyDescent="0.25">
      <c r="B4" s="17">
        <v>2</v>
      </c>
      <c r="C4" s="11" t="s">
        <v>48</v>
      </c>
      <c r="D4" s="6">
        <v>6</v>
      </c>
      <c r="E4" s="23">
        <v>24697896</v>
      </c>
      <c r="F4" s="21">
        <v>346</v>
      </c>
      <c r="G4" s="14" t="s">
        <v>30</v>
      </c>
      <c r="I4" s="28"/>
      <c r="J4" s="29"/>
      <c r="K4" s="29"/>
    </row>
    <row r="5" spans="2:11" s="5" customFormat="1" ht="30" customHeight="1" x14ac:dyDescent="0.25">
      <c r="B5" s="17">
        <v>3</v>
      </c>
      <c r="C5" s="11" t="s">
        <v>49</v>
      </c>
      <c r="D5" s="6">
        <v>1</v>
      </c>
      <c r="E5" s="21">
        <v>4384800</v>
      </c>
      <c r="F5" s="21">
        <v>63</v>
      </c>
      <c r="G5" s="14" t="s">
        <v>30</v>
      </c>
      <c r="I5" s="28"/>
      <c r="J5" s="29"/>
      <c r="K5" s="29"/>
    </row>
    <row r="6" spans="2:11" s="5" customFormat="1" ht="30" customHeight="1" x14ac:dyDescent="0.25">
      <c r="B6" s="17">
        <v>4</v>
      </c>
      <c r="C6" s="11" t="s">
        <v>37</v>
      </c>
      <c r="D6" s="6">
        <v>2</v>
      </c>
      <c r="E6" s="21">
        <v>6777900</v>
      </c>
      <c r="F6" s="21">
        <v>85</v>
      </c>
      <c r="G6" s="14" t="s">
        <v>30</v>
      </c>
      <c r="I6" s="28"/>
      <c r="J6" s="29"/>
      <c r="K6" s="29"/>
    </row>
    <row r="7" spans="2:11" s="5" customFormat="1" ht="30" customHeight="1" x14ac:dyDescent="0.25">
      <c r="B7" s="17">
        <v>5</v>
      </c>
      <c r="C7" s="11" t="s">
        <v>38</v>
      </c>
      <c r="D7" s="6">
        <v>8</v>
      </c>
      <c r="E7" s="21">
        <v>30526440</v>
      </c>
      <c r="F7" s="21">
        <v>6280</v>
      </c>
      <c r="G7" s="14" t="s">
        <v>30</v>
      </c>
      <c r="I7" s="28"/>
      <c r="J7" s="29"/>
      <c r="K7" s="29"/>
    </row>
    <row r="8" spans="2:11" s="5" customFormat="1" ht="30" customHeight="1" x14ac:dyDescent="0.25">
      <c r="B8" s="17">
        <v>6</v>
      </c>
      <c r="C8" s="11" t="s">
        <v>53</v>
      </c>
      <c r="D8" s="6">
        <v>20</v>
      </c>
      <c r="E8" s="21">
        <v>80382810</v>
      </c>
      <c r="F8" s="21">
        <v>1140</v>
      </c>
      <c r="G8" s="14" t="s">
        <v>30</v>
      </c>
      <c r="I8" s="28"/>
      <c r="J8" s="29"/>
      <c r="K8" s="29"/>
    </row>
    <row r="9" spans="2:11" s="5" customFormat="1" ht="30" customHeight="1" x14ac:dyDescent="0.25">
      <c r="B9" s="17">
        <v>7</v>
      </c>
      <c r="C9" s="11" t="s">
        <v>50</v>
      </c>
      <c r="D9" s="6">
        <v>4</v>
      </c>
      <c r="E9" s="21">
        <v>144822000</v>
      </c>
      <c r="F9" s="21">
        <v>4928</v>
      </c>
      <c r="G9" s="14" t="s">
        <v>30</v>
      </c>
      <c r="I9" s="28"/>
      <c r="J9" s="29"/>
      <c r="K9" s="29"/>
    </row>
    <row r="10" spans="2:11" s="5" customFormat="1" ht="30" customHeight="1" x14ac:dyDescent="0.25">
      <c r="B10" s="17">
        <v>8</v>
      </c>
      <c r="C10" s="11" t="s">
        <v>59</v>
      </c>
      <c r="D10" s="6">
        <v>1</v>
      </c>
      <c r="E10" s="21">
        <v>2460000</v>
      </c>
      <c r="F10" s="21">
        <v>200</v>
      </c>
      <c r="G10" s="14" t="s">
        <v>30</v>
      </c>
      <c r="I10" s="28"/>
      <c r="J10" s="29"/>
      <c r="K10" s="29"/>
    </row>
    <row r="11" spans="2:11" s="5" customFormat="1" ht="30" customHeight="1" x14ac:dyDescent="0.25">
      <c r="B11" s="17">
        <v>9</v>
      </c>
      <c r="C11" s="11" t="s">
        <v>60</v>
      </c>
      <c r="D11" s="6">
        <v>2</v>
      </c>
      <c r="E11" s="21">
        <v>12000000</v>
      </c>
      <c r="F11" s="21">
        <v>400</v>
      </c>
      <c r="G11" s="14" t="s">
        <v>30</v>
      </c>
      <c r="I11" s="28"/>
      <c r="J11" s="29"/>
      <c r="K11" s="29"/>
    </row>
    <row r="12" spans="2:11" s="5" customFormat="1" ht="30" customHeight="1" x14ac:dyDescent="0.25">
      <c r="B12" s="17">
        <v>10</v>
      </c>
      <c r="C12" s="11" t="s">
        <v>39</v>
      </c>
      <c r="D12" s="6">
        <v>7</v>
      </c>
      <c r="E12" s="21">
        <v>371002800</v>
      </c>
      <c r="F12" s="21">
        <v>16240</v>
      </c>
      <c r="G12" s="14" t="s">
        <v>30</v>
      </c>
      <c r="I12" s="28"/>
      <c r="J12" s="29"/>
      <c r="K12" s="29"/>
    </row>
    <row r="13" spans="2:11" s="5" customFormat="1" ht="30" customHeight="1" x14ac:dyDescent="0.25">
      <c r="B13" s="17">
        <v>11</v>
      </c>
      <c r="C13" s="11" t="s">
        <v>56</v>
      </c>
      <c r="D13" s="6">
        <v>6</v>
      </c>
      <c r="E13" s="21">
        <v>21459060</v>
      </c>
      <c r="F13" s="21">
        <v>441</v>
      </c>
      <c r="G13" s="14" t="s">
        <v>30</v>
      </c>
      <c r="I13" s="28"/>
      <c r="J13" s="29"/>
      <c r="K13" s="29"/>
    </row>
    <row r="14" spans="2:11" s="5" customFormat="1" ht="30" customHeight="1" x14ac:dyDescent="0.25">
      <c r="B14" s="17">
        <v>12</v>
      </c>
      <c r="C14" s="11" t="s">
        <v>58</v>
      </c>
      <c r="D14" s="6">
        <v>7</v>
      </c>
      <c r="E14" s="21">
        <v>335032600</v>
      </c>
      <c r="F14" s="21">
        <v>11475</v>
      </c>
      <c r="G14" s="14" t="s">
        <v>30</v>
      </c>
      <c r="I14" s="28"/>
      <c r="J14" s="29"/>
      <c r="K14" s="29"/>
    </row>
    <row r="15" spans="2:11" s="5" customFormat="1" ht="30" customHeight="1" x14ac:dyDescent="0.25">
      <c r="B15" s="17">
        <v>13</v>
      </c>
      <c r="C15" s="11" t="s">
        <v>57</v>
      </c>
      <c r="D15" s="6">
        <v>4</v>
      </c>
      <c r="E15" s="21">
        <v>136716000</v>
      </c>
      <c r="F15" s="21">
        <v>5925</v>
      </c>
      <c r="G15" s="14" t="s">
        <v>30</v>
      </c>
      <c r="I15" s="28"/>
      <c r="J15" s="29"/>
      <c r="K15" s="29"/>
    </row>
    <row r="16" spans="2:11" s="5" customFormat="1" ht="30" customHeight="1" x14ac:dyDescent="0.25">
      <c r="B16" s="17">
        <v>14</v>
      </c>
      <c r="C16" s="11" t="s">
        <v>61</v>
      </c>
      <c r="D16" s="6">
        <v>3</v>
      </c>
      <c r="E16" s="21">
        <v>345080000</v>
      </c>
      <c r="F16" s="21">
        <v>15900</v>
      </c>
      <c r="G16" s="14" t="s">
        <v>30</v>
      </c>
      <c r="I16" s="28"/>
      <c r="J16" s="29"/>
      <c r="K16" s="29"/>
    </row>
    <row r="17" spans="2:11" s="5" customFormat="1" ht="30" customHeight="1" x14ac:dyDescent="0.25">
      <c r="B17" s="17">
        <v>15</v>
      </c>
      <c r="C17" s="11" t="s">
        <v>62</v>
      </c>
      <c r="D17" s="6">
        <v>1</v>
      </c>
      <c r="E17" s="21">
        <v>286178880</v>
      </c>
      <c r="F17" s="21">
        <v>5980</v>
      </c>
      <c r="G17" s="14" t="s">
        <v>30</v>
      </c>
      <c r="I17" s="28"/>
      <c r="J17" s="29"/>
      <c r="K17" s="29"/>
    </row>
    <row r="18" spans="2:11" ht="22.5" customHeight="1" x14ac:dyDescent="0.25">
      <c r="B18" s="38" t="s">
        <v>1</v>
      </c>
      <c r="C18" s="35"/>
      <c r="D18" s="12">
        <f>SUM(D3:D17)</f>
        <v>73</v>
      </c>
      <c r="E18" s="22">
        <f>SUM(E3:E17)</f>
        <v>1807508706</v>
      </c>
      <c r="F18" s="22">
        <f>SUM(F3:F17)</f>
        <v>69466</v>
      </c>
      <c r="G18" s="12"/>
      <c r="I18" s="28"/>
      <c r="J18" s="29"/>
      <c r="K18" s="29"/>
    </row>
    <row r="19" spans="2:11" s="5" customFormat="1" ht="34.5" customHeight="1" x14ac:dyDescent="0.25">
      <c r="B19" s="45" t="s">
        <v>13</v>
      </c>
      <c r="C19" s="40"/>
      <c r="D19" s="40"/>
      <c r="E19" s="40"/>
      <c r="F19" s="40"/>
      <c r="G19" s="41"/>
      <c r="I19" s="28"/>
      <c r="J19" s="29"/>
      <c r="K19" s="29"/>
    </row>
    <row r="20" spans="2:11" s="5" customFormat="1" ht="57" customHeight="1" x14ac:dyDescent="0.25">
      <c r="B20" s="15" t="s">
        <v>21</v>
      </c>
      <c r="C20" s="16" t="s">
        <v>0</v>
      </c>
      <c r="D20" s="1" t="s">
        <v>31</v>
      </c>
      <c r="E20" s="20" t="s">
        <v>32</v>
      </c>
      <c r="F20" s="20" t="s">
        <v>22</v>
      </c>
      <c r="G20" s="1" t="s">
        <v>33</v>
      </c>
      <c r="I20" s="28"/>
      <c r="J20" s="29"/>
      <c r="K20" s="29"/>
    </row>
    <row r="21" spans="2:11" s="5" customFormat="1" ht="26.25" customHeight="1" x14ac:dyDescent="0.25">
      <c r="B21" s="17">
        <v>1</v>
      </c>
      <c r="C21" s="11" t="s">
        <v>18</v>
      </c>
      <c r="D21" s="6">
        <v>83</v>
      </c>
      <c r="E21" s="21">
        <v>171972294.54000002</v>
      </c>
      <c r="F21" s="21">
        <v>32777</v>
      </c>
      <c r="G21" s="6" t="s">
        <v>29</v>
      </c>
      <c r="I21" s="28"/>
      <c r="J21" s="29"/>
      <c r="K21" s="29"/>
    </row>
    <row r="22" spans="2:11" s="5" customFormat="1" ht="21" customHeight="1" x14ac:dyDescent="0.25">
      <c r="B22" s="35" t="s">
        <v>1</v>
      </c>
      <c r="C22" s="35"/>
      <c r="D22" s="8">
        <f>D21</f>
        <v>83</v>
      </c>
      <c r="E22" s="22">
        <f>E21</f>
        <v>171972294.54000002</v>
      </c>
      <c r="F22" s="22">
        <f>F21</f>
        <v>32777</v>
      </c>
      <c r="G22" s="8"/>
      <c r="I22" s="28"/>
      <c r="J22" s="29"/>
      <c r="K22" s="29"/>
    </row>
    <row r="23" spans="2:11" ht="30" customHeight="1" x14ac:dyDescent="0.25">
      <c r="B23" s="39" t="s">
        <v>34</v>
      </c>
      <c r="C23" s="40"/>
      <c r="D23" s="40"/>
      <c r="E23" s="40"/>
      <c r="F23" s="40"/>
      <c r="G23" s="41"/>
    </row>
    <row r="24" spans="2:11" ht="55.5" customHeight="1" x14ac:dyDescent="0.25">
      <c r="B24" s="15" t="s">
        <v>21</v>
      </c>
      <c r="C24" s="16" t="s">
        <v>0</v>
      </c>
      <c r="D24" s="1" t="s">
        <v>31</v>
      </c>
      <c r="E24" s="20" t="s">
        <v>32</v>
      </c>
      <c r="F24" s="20" t="s">
        <v>22</v>
      </c>
      <c r="G24" s="1" t="s">
        <v>33</v>
      </c>
    </row>
    <row r="25" spans="2:11" s="5" customFormat="1" ht="21.75" customHeight="1" x14ac:dyDescent="0.25">
      <c r="B25" s="17">
        <v>1</v>
      </c>
      <c r="C25" s="24" t="s">
        <v>63</v>
      </c>
      <c r="D25" s="1">
        <v>4</v>
      </c>
      <c r="E25" s="21">
        <v>2744500</v>
      </c>
      <c r="F25" s="20">
        <v>587</v>
      </c>
      <c r="G25" s="1" t="s">
        <v>35</v>
      </c>
    </row>
    <row r="26" spans="2:11" s="5" customFormat="1" ht="21.75" customHeight="1" x14ac:dyDescent="0.25">
      <c r="B26" s="17">
        <v>2</v>
      </c>
      <c r="C26" s="24" t="s">
        <v>64</v>
      </c>
      <c r="D26" s="1">
        <v>4</v>
      </c>
      <c r="E26" s="20">
        <v>137550</v>
      </c>
      <c r="F26" s="20">
        <v>220</v>
      </c>
      <c r="G26" s="1" t="s">
        <v>35</v>
      </c>
    </row>
    <row r="27" spans="2:11" ht="19.5" customHeight="1" x14ac:dyDescent="0.25">
      <c r="B27" s="35" t="s">
        <v>1</v>
      </c>
      <c r="C27" s="35"/>
      <c r="D27" s="8">
        <f>SUM(D25:D26)</f>
        <v>8</v>
      </c>
      <c r="E27" s="25">
        <f>SUM(E25:E26)</f>
        <v>2882050</v>
      </c>
      <c r="F27" s="25">
        <f>SUM(F25:F26)</f>
        <v>807</v>
      </c>
      <c r="G27" s="8"/>
    </row>
    <row r="28" spans="2:11" s="5" customFormat="1" ht="30" customHeight="1" x14ac:dyDescent="0.25">
      <c r="B28" s="39" t="s">
        <v>36</v>
      </c>
      <c r="C28" s="40"/>
      <c r="D28" s="40"/>
      <c r="E28" s="40"/>
      <c r="F28" s="40"/>
      <c r="G28" s="41"/>
    </row>
    <row r="29" spans="2:11" s="5" customFormat="1" ht="48.75" customHeight="1" x14ac:dyDescent="0.25">
      <c r="B29" s="15" t="s">
        <v>21</v>
      </c>
      <c r="C29" s="16" t="s">
        <v>0</v>
      </c>
      <c r="D29" s="1" t="s">
        <v>31</v>
      </c>
      <c r="E29" s="20" t="s">
        <v>32</v>
      </c>
      <c r="F29" s="20" t="s">
        <v>22</v>
      </c>
      <c r="G29" s="1" t="s">
        <v>33</v>
      </c>
    </row>
    <row r="30" spans="2:11" s="5" customFormat="1" ht="24.75" customHeight="1" x14ac:dyDescent="0.25">
      <c r="B30" s="18">
        <v>1</v>
      </c>
      <c r="C30" s="18" t="s">
        <v>41</v>
      </c>
      <c r="D30" s="1">
        <v>8</v>
      </c>
      <c r="E30" s="21">
        <v>24747400</v>
      </c>
      <c r="F30" s="21">
        <v>267706</v>
      </c>
      <c r="G30" s="1" t="s">
        <v>29</v>
      </c>
    </row>
    <row r="31" spans="2:11" s="5" customFormat="1" ht="19.5" customHeight="1" x14ac:dyDescent="0.25">
      <c r="B31" s="35" t="s">
        <v>1</v>
      </c>
      <c r="C31" s="35"/>
      <c r="D31" s="8">
        <f>SUM(D30:D30)</f>
        <v>8</v>
      </c>
      <c r="E31" s="22">
        <f>SUM(E30:E30)</f>
        <v>24747400</v>
      </c>
      <c r="F31" s="22">
        <f>SUM(F30)</f>
        <v>267706</v>
      </c>
      <c r="G31" s="8"/>
    </row>
    <row r="32" spans="2:11" x14ac:dyDescent="0.25">
      <c r="B32" s="39" t="s">
        <v>44</v>
      </c>
      <c r="C32" s="40"/>
      <c r="D32" s="40"/>
      <c r="E32" s="40"/>
      <c r="F32" s="40"/>
      <c r="G32" s="41"/>
    </row>
    <row r="33" spans="2:7" ht="31.5" customHeight="1" x14ac:dyDescent="0.25">
      <c r="B33" s="15" t="s">
        <v>21</v>
      </c>
      <c r="C33" s="16" t="s">
        <v>0</v>
      </c>
      <c r="D33" s="1" t="s">
        <v>31</v>
      </c>
      <c r="E33" s="20" t="s">
        <v>32</v>
      </c>
      <c r="F33" s="20" t="s">
        <v>22</v>
      </c>
      <c r="G33" s="1" t="s">
        <v>33</v>
      </c>
    </row>
    <row r="34" spans="2:7" x14ac:dyDescent="0.25">
      <c r="B34" s="18">
        <v>1</v>
      </c>
      <c r="C34" s="18"/>
      <c r="D34" s="1">
        <v>0</v>
      </c>
      <c r="E34" s="21">
        <v>0</v>
      </c>
      <c r="F34" s="21">
        <v>0</v>
      </c>
      <c r="G34" s="1" t="s">
        <v>30</v>
      </c>
    </row>
    <row r="35" spans="2:7" x14ac:dyDescent="0.25">
      <c r="B35" s="35" t="s">
        <v>1</v>
      </c>
      <c r="C35" s="35"/>
      <c r="D35" s="8">
        <f>SUM(D34:D34)</f>
        <v>0</v>
      </c>
      <c r="E35" s="22">
        <f>E34</f>
        <v>0</v>
      </c>
      <c r="F35" s="22">
        <f>F34</f>
        <v>0</v>
      </c>
      <c r="G35" s="8"/>
    </row>
    <row r="36" spans="2:7" x14ac:dyDescent="0.25">
      <c r="B36" s="39" t="s">
        <v>45</v>
      </c>
      <c r="C36" s="40"/>
      <c r="D36" s="40"/>
      <c r="E36" s="40"/>
      <c r="F36" s="40"/>
      <c r="G36" s="41"/>
    </row>
    <row r="37" spans="2:7" ht="45" x14ac:dyDescent="0.25">
      <c r="B37" s="15" t="s">
        <v>21</v>
      </c>
      <c r="C37" s="16" t="s">
        <v>0</v>
      </c>
      <c r="D37" s="1" t="s">
        <v>31</v>
      </c>
      <c r="E37" s="20" t="s">
        <v>32</v>
      </c>
      <c r="F37" s="20" t="s">
        <v>22</v>
      </c>
      <c r="G37" s="1" t="s">
        <v>33</v>
      </c>
    </row>
    <row r="38" spans="2:7" x14ac:dyDescent="0.25">
      <c r="B38" s="18">
        <v>1</v>
      </c>
      <c r="C38" s="26"/>
      <c r="D38" s="1">
        <v>0</v>
      </c>
      <c r="E38" s="21">
        <v>0</v>
      </c>
      <c r="F38" s="21">
        <v>0</v>
      </c>
      <c r="G38" s="1" t="s">
        <v>46</v>
      </c>
    </row>
    <row r="39" spans="2:7" x14ac:dyDescent="0.25">
      <c r="B39" s="35" t="s">
        <v>1</v>
      </c>
      <c r="C39" s="35"/>
      <c r="D39" s="8">
        <f>SUM(D38:D38)</f>
        <v>0</v>
      </c>
      <c r="E39" s="22">
        <f>E38</f>
        <v>0</v>
      </c>
      <c r="F39" s="22">
        <f>F38</f>
        <v>0</v>
      </c>
      <c r="G39" s="8"/>
    </row>
    <row r="40" spans="2:7" x14ac:dyDescent="0.25">
      <c r="B40" s="39" t="s">
        <v>55</v>
      </c>
      <c r="C40" s="40"/>
      <c r="D40" s="40"/>
      <c r="E40" s="40"/>
      <c r="F40" s="40"/>
      <c r="G40" s="41"/>
    </row>
    <row r="41" spans="2:7" ht="45" x14ac:dyDescent="0.25">
      <c r="B41" s="15" t="s">
        <v>21</v>
      </c>
      <c r="C41" s="16" t="s">
        <v>0</v>
      </c>
      <c r="D41" s="1" t="s">
        <v>31</v>
      </c>
      <c r="E41" s="20" t="s">
        <v>32</v>
      </c>
      <c r="F41" s="20" t="s">
        <v>22</v>
      </c>
      <c r="G41" s="1" t="s">
        <v>33</v>
      </c>
    </row>
    <row r="42" spans="2:7" s="5" customFormat="1" x14ac:dyDescent="0.25">
      <c r="B42" s="18">
        <v>1</v>
      </c>
      <c r="C42" s="18"/>
      <c r="D42" s="1">
        <v>0</v>
      </c>
      <c r="E42" s="21">
        <v>0</v>
      </c>
      <c r="F42" s="21">
        <v>0</v>
      </c>
      <c r="G42" s="1"/>
    </row>
    <row r="43" spans="2:7" x14ac:dyDescent="0.25">
      <c r="B43" s="35" t="s">
        <v>1</v>
      </c>
      <c r="C43" s="35"/>
      <c r="D43" s="8">
        <f>SUM(D42:D42)</f>
        <v>0</v>
      </c>
      <c r="E43" s="22">
        <f>SUM(E42:E42)</f>
        <v>0</v>
      </c>
      <c r="F43" s="22">
        <f>SUM(F42:F42)</f>
        <v>0</v>
      </c>
      <c r="G43" s="8"/>
    </row>
    <row r="45" spans="2:7" x14ac:dyDescent="0.25">
      <c r="B45" s="36" t="s">
        <v>23</v>
      </c>
      <c r="C45" s="37"/>
      <c r="D45" s="6">
        <f>SUM(D18,D22,D27,D31,D35,D39,D43)</f>
        <v>172</v>
      </c>
      <c r="E45" s="21">
        <f>SUM(E18,E22,E27,E31,E35,E39,E43)</f>
        <v>2007110450.54</v>
      </c>
      <c r="F45" s="21"/>
      <c r="G45" s="19"/>
    </row>
  </sheetData>
  <mergeCells count="15">
    <mergeCell ref="B1:G1"/>
    <mergeCell ref="B19:G19"/>
    <mergeCell ref="B23:G23"/>
    <mergeCell ref="B28:G28"/>
    <mergeCell ref="B31:C31"/>
    <mergeCell ref="B43:C43"/>
    <mergeCell ref="B45:C45"/>
    <mergeCell ref="B18:C18"/>
    <mergeCell ref="B22:C22"/>
    <mergeCell ref="B27:C27"/>
    <mergeCell ref="B32:G32"/>
    <mergeCell ref="B35:C35"/>
    <mergeCell ref="B36:G36"/>
    <mergeCell ref="B39:C39"/>
    <mergeCell ref="B40:G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U3" sqref="U3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20.85546875" customWidth="1"/>
    <col min="21" max="21" width="24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08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14</v>
      </c>
      <c r="I1" s="3" t="s">
        <v>15</v>
      </c>
      <c r="J1" s="3" t="s">
        <v>9</v>
      </c>
      <c r="K1" s="3" t="s">
        <v>10</v>
      </c>
      <c r="L1" s="3" t="s">
        <v>17</v>
      </c>
      <c r="M1" s="3" t="s">
        <v>16</v>
      </c>
      <c r="N1" s="3" t="s">
        <v>19</v>
      </c>
      <c r="O1" s="3" t="s">
        <v>20</v>
      </c>
      <c r="P1" s="3" t="s">
        <v>42</v>
      </c>
      <c r="Q1" s="3" t="s">
        <v>43</v>
      </c>
      <c r="R1" s="3" t="s">
        <v>51</v>
      </c>
      <c r="S1" s="3" t="s">
        <v>52</v>
      </c>
      <c r="T1" s="3" t="s">
        <v>11</v>
      </c>
      <c r="U1" s="2" t="s">
        <v>12</v>
      </c>
    </row>
    <row r="2" spans="1:21" s="10" customFormat="1" ht="38.25" x14ac:dyDescent="0.25">
      <c r="A2" s="9" t="s">
        <v>25</v>
      </c>
      <c r="B2" s="30">
        <v>0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1">
        <f t="shared" ref="T2:T5" si="0">SUM(P2+N2+L2+J2+H2+F2+D2+B2)</f>
        <v>0</v>
      </c>
      <c r="U2" s="30" t="s">
        <v>54</v>
      </c>
    </row>
    <row r="3" spans="1:21" s="10" customFormat="1" ht="38.25" x14ac:dyDescent="0.25">
      <c r="A3" s="9" t="s">
        <v>24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8</v>
      </c>
      <c r="K3" s="30">
        <v>24747400</v>
      </c>
      <c r="L3" s="30">
        <v>0</v>
      </c>
      <c r="M3" s="30">
        <v>0</v>
      </c>
      <c r="N3" s="30">
        <v>1</v>
      </c>
      <c r="O3" s="30">
        <v>1239000</v>
      </c>
      <c r="P3" s="30">
        <v>0</v>
      </c>
      <c r="Q3" s="30">
        <v>0</v>
      </c>
      <c r="R3" s="30">
        <v>0</v>
      </c>
      <c r="S3" s="30">
        <v>0</v>
      </c>
      <c r="T3" s="30">
        <f>SUM(B3,D3,F3,H3,J3,L3,N3,P3,R3)</f>
        <v>9</v>
      </c>
      <c r="U3" s="30">
        <f>SUM(C3,E3,G3,I3,K3,M3,O3,Q3,S3)</f>
        <v>25986400</v>
      </c>
    </row>
    <row r="4" spans="1:21" s="10" customFormat="1" ht="38.25" x14ac:dyDescent="0.25">
      <c r="A4" s="9" t="s">
        <v>26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f t="shared" si="0"/>
        <v>0</v>
      </c>
      <c r="U4" s="30" t="s">
        <v>54</v>
      </c>
    </row>
    <row r="5" spans="1:21" s="10" customFormat="1" ht="38.25" x14ac:dyDescent="0.25">
      <c r="A5" s="9" t="s">
        <v>27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2">
        <v>0</v>
      </c>
      <c r="S5" s="30">
        <v>0</v>
      </c>
      <c r="T5" s="30">
        <f t="shared" si="0"/>
        <v>0</v>
      </c>
      <c r="U5" s="30">
        <f>Q5+N5+L5+J5+H5+F5</f>
        <v>0</v>
      </c>
    </row>
    <row r="6" spans="1:2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27"/>
      <c r="T6" s="34" t="s">
        <v>28</v>
      </c>
      <c r="U6" s="30">
        <f>U3+U5</f>
        <v>25986400</v>
      </c>
    </row>
    <row r="7" spans="1:21" x14ac:dyDescent="0.25">
      <c r="T7" s="5"/>
      <c r="U7" s="5"/>
    </row>
    <row r="8" spans="1:21" x14ac:dyDescent="0.25">
      <c r="A8" s="4"/>
      <c r="T8" s="5"/>
      <c r="U8" s="5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2019-05-06T14:46:48Z</dcterms:modified>
</cp:coreProperties>
</file>